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70" tabRatio="910" activeTab="0"/>
  </bookViews>
  <sheets>
    <sheet name="NSO-ETS 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<sst xmlns="http://schemas.openxmlformats.org/spreadsheetml/2006/main" count="34" uniqueCount="27">
  <si>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Totals</t>
  </si>
  <si>
    <t>Average Call Duration</t>
  </si>
  <si>
    <t>Average Call Duration (in minutes)</t>
  </si>
  <si>
    <t>Average Percentage</t>
  </si>
  <si>
    <t xml:space="preserve">Total Incoming Calls </t>
  </si>
  <si>
    <t>Total Incoming Calls During Business Hours</t>
  </si>
  <si>
    <t>Total Incoming Calls After Business Hours</t>
  </si>
  <si>
    <t>Total Calls Abandoned During Business Hours</t>
  </si>
  <si>
    <t>Total Abandoned Percentage During Business Hours</t>
  </si>
  <si>
    <t>Total Calls Answered During Business Hours</t>
  </si>
  <si>
    <t xml:space="preserve">Calls Abandoned After 30 Seconds During Business Hours </t>
  </si>
  <si>
    <t>Calls Abandoned before 30 Seconds During Business Hours</t>
  </si>
  <si>
    <t>Abandoned Percentage After 30 Seconds During Business Hours</t>
  </si>
  <si>
    <t>Abandoned Percentage Before 30 Seconds During Business Hours</t>
  </si>
  <si>
    <t>Coordinated Assessment Model for Housing Resources Call Center Report 2015-2016</t>
  </si>
  <si>
    <t>NA</t>
  </si>
  <si>
    <t>Total Shelter Beds Available</t>
  </si>
  <si>
    <t>Total Shelter Referrals</t>
  </si>
  <si>
    <t>Family Shelter Beds Available</t>
  </si>
  <si>
    <t>Total Family Shelter Referrals</t>
  </si>
  <si>
    <t>Outreach Referrals</t>
  </si>
  <si>
    <t xml:space="preserve">Wayne Metro Referrals </t>
  </si>
  <si>
    <t>Single Females/Families on Prioritization List</t>
  </si>
  <si>
    <t>Placed in shelter</t>
  </si>
  <si>
    <t>Declined Placement</t>
  </si>
  <si>
    <t>Diverted</t>
  </si>
  <si>
    <t>Attempted to Place- No Call Back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</si>
</sst>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000000"/>
    <numFmt numFmtId="170" formatCode="0.00000000"/>
    <numFmt numFmtId="171" formatCode="0.000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[$-409]h:mm:ss\ AM/PM"/>
    <numFmt numFmtId="180" formatCode="[$-F400]h:mm:ss\ AM/PM"/>
    <numFmt numFmtId="181" formatCode="[$-409]h:mm\ AM/PM;@"/>
    <numFmt numFmtId="182" formatCode="h:mm:ss;@"/>
    <numFmt numFmtId="183" formatCode="[$-409]dddd\,\ mmmm\ dd\,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7" fontId="4" fillId="0" borderId="0" xfId="0" applyNumberFormat="1" applyFont="1" applyBorder="1" applyAlignment="1">
      <alignment horizontal="center"/>
    </xf>
    <xf numFmtId="10" fontId="3" fillId="0" borderId="0" xfId="59" applyNumberFormat="1" applyFont="1" applyAlignment="1">
      <alignment horizontal="center"/>
    </xf>
    <xf numFmtId="10" fontId="3" fillId="0" borderId="0" xfId="59" applyNumberFormat="1" applyFont="1" applyBorder="1" applyAlignment="1">
      <alignment horizontal="center"/>
    </xf>
    <xf numFmtId="10" fontId="3" fillId="0" borderId="10" xfId="59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9" applyNumberFormat="1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7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152400</xdr:rowOff>
    </xdr:from>
    <xdr:to>
      <xdr:col>0</xdr:col>
      <xdr:colOff>3524250</xdr:colOff>
      <xdr:row>7</xdr:row>
      <xdr:rowOff>0</xdr:rowOff>
    </xdr:to>
    <xdr:pic>
      <xdr:nvPicPr>
        <xdr:cNvPr id="1" name="Picture 13" descr="NSO Revised Logo 01"/>
        <xdr:cNvPicPr preferRelativeResize="1">
          <a:picLocks noChangeAspect="1"/>
        </xdr:cNvPicPr>
      </xdr:nvPicPr>
      <xdr:blipFill>
        <a:blip r:embed="rId1"/>
        <a:srcRect r="42689" b="49038"/>
        <a:stretch>
          <a:fillRect/>
        </a:stretch>
      </xdr:blipFill>
      <xdr:spPr>
        <a:xfrm>
          <a:off x="1619250" y="1524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</xdr:row>
      <xdr:rowOff>152400</xdr:rowOff>
    </xdr:from>
    <xdr:to>
      <xdr:col>16</xdr:col>
      <xdr:colOff>114300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476250"/>
          <a:ext cx="2457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6:Q37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2.8515625" style="0" customWidth="1"/>
    <col min="2" max="3" width="11.57421875" style="0" customWidth="1"/>
    <col min="4" max="4" width="10.421875" style="0" bestFit="1" customWidth="1"/>
    <col min="5" max="5" width="9.8515625" style="0" bestFit="1" customWidth="1"/>
    <col min="6" max="13" width="9.8515625" style="0" customWidth="1"/>
    <col min="15" max="15" width="9.57421875" style="0" bestFit="1" customWidth="1"/>
  </cols>
  <sheetData>
    <row r="6" spans="1:13" ht="15.75">
      <c r="A6" s="1"/>
      <c r="B6" s="27" t="s">
        <v>14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3" ht="13.5" thickBot="1">
      <c r="A7" s="1"/>
      <c r="B7" s="1"/>
      <c r="C7" s="1"/>
    </row>
    <row r="8" spans="1:15" ht="16.5" thickBot="1">
      <c r="A8" s="3"/>
      <c r="B8" s="23">
        <v>42278</v>
      </c>
      <c r="C8" s="23">
        <v>42309</v>
      </c>
      <c r="D8" s="23">
        <v>42339</v>
      </c>
      <c r="E8" s="23">
        <v>42370</v>
      </c>
      <c r="F8" s="23">
        <v>42401</v>
      </c>
      <c r="G8" s="23">
        <v>42430</v>
      </c>
      <c r="H8" s="11">
        <v>42461</v>
      </c>
      <c r="I8" s="11">
        <v>42491</v>
      </c>
      <c r="J8" s="11">
        <v>42522</v>
      </c>
      <c r="K8" s="11">
        <v>42552</v>
      </c>
      <c r="L8" s="11">
        <v>42583</v>
      </c>
      <c r="M8" s="11">
        <v>42614</v>
      </c>
      <c r="O8" s="9" t="s">
        <v>0</v>
      </c>
    </row>
    <row r="9" spans="1:15" ht="16.5" thickBot="1">
      <c r="A9" s="6" t="s">
        <v>5</v>
      </c>
      <c r="B9" s="15">
        <v>7889</v>
      </c>
      <c r="C9" s="15">
        <v>5941</v>
      </c>
      <c r="D9" s="15">
        <v>5006</v>
      </c>
      <c r="E9" s="15">
        <v>5172</v>
      </c>
      <c r="F9" s="15">
        <v>4334</v>
      </c>
      <c r="G9" s="15">
        <v>6029</v>
      </c>
      <c r="H9" s="15">
        <v>6551</v>
      </c>
      <c r="I9" s="15">
        <v>7029</v>
      </c>
      <c r="J9" s="24">
        <v>7134</v>
      </c>
      <c r="K9" s="15">
        <v>7196</v>
      </c>
      <c r="L9" s="15">
        <v>9210</v>
      </c>
      <c r="M9" s="15">
        <v>8693</v>
      </c>
      <c r="N9" s="2"/>
      <c r="O9" s="8">
        <f>SUM(B9:N9)</f>
        <v>80184</v>
      </c>
    </row>
    <row r="10" spans="1:15" ht="16.5" thickBot="1">
      <c r="A10" s="6" t="s">
        <v>6</v>
      </c>
      <c r="B10" s="15">
        <v>16365</v>
      </c>
      <c r="C10" s="15">
        <v>4055</v>
      </c>
      <c r="D10" s="15">
        <v>3643</v>
      </c>
      <c r="E10" s="15">
        <v>6643</v>
      </c>
      <c r="F10" s="15">
        <v>2867</v>
      </c>
      <c r="G10" s="15">
        <v>4702</v>
      </c>
      <c r="H10" s="15">
        <v>11574</v>
      </c>
      <c r="I10" s="15">
        <v>26355</v>
      </c>
      <c r="J10" s="15">
        <v>33772</v>
      </c>
      <c r="K10" s="15">
        <v>2710</v>
      </c>
      <c r="L10" s="25" t="s">
        <v>15</v>
      </c>
      <c r="M10" s="25" t="s">
        <v>15</v>
      </c>
      <c r="N10" s="2"/>
      <c r="O10" s="8" t="s">
        <v>15</v>
      </c>
    </row>
    <row r="11" spans="1:15" ht="16.5" thickBot="1">
      <c r="A11" s="6" t="s">
        <v>4</v>
      </c>
      <c r="B11" s="20">
        <f aca="true" t="shared" si="0" ref="B11:H11">SUM(B9:B10)</f>
        <v>24254</v>
      </c>
      <c r="C11" s="20">
        <f t="shared" si="0"/>
        <v>9996</v>
      </c>
      <c r="D11" s="20">
        <f t="shared" si="0"/>
        <v>8649</v>
      </c>
      <c r="E11" s="20">
        <f t="shared" si="0"/>
        <v>11815</v>
      </c>
      <c r="F11" s="20">
        <f t="shared" si="0"/>
        <v>7201</v>
      </c>
      <c r="G11" s="20">
        <f t="shared" si="0"/>
        <v>10731</v>
      </c>
      <c r="H11" s="20">
        <f t="shared" si="0"/>
        <v>18125</v>
      </c>
      <c r="I11" s="20">
        <f>SUM(I9:I10)</f>
        <v>33384</v>
      </c>
      <c r="J11" s="20">
        <f>SUM(J9:J10)</f>
        <v>40906</v>
      </c>
      <c r="K11" s="20">
        <f>SUM(K9:K10)</f>
        <v>9906</v>
      </c>
      <c r="L11" s="20" t="s">
        <v>15</v>
      </c>
      <c r="M11" s="20" t="s">
        <v>15</v>
      </c>
      <c r="N11" s="2"/>
      <c r="O11" s="8" t="s">
        <v>15</v>
      </c>
    </row>
    <row r="12" spans="1:15" ht="16.5" thickBot="1">
      <c r="A12" s="6" t="s">
        <v>9</v>
      </c>
      <c r="B12" s="15">
        <v>5488</v>
      </c>
      <c r="C12" s="15">
        <v>5012</v>
      </c>
      <c r="D12" s="15">
        <v>4218</v>
      </c>
      <c r="E12" s="15">
        <v>3980</v>
      </c>
      <c r="F12" s="15">
        <v>3709</v>
      </c>
      <c r="G12" s="15">
        <v>4935</v>
      </c>
      <c r="H12" s="15">
        <v>4291</v>
      </c>
      <c r="I12" s="15">
        <v>3365</v>
      </c>
      <c r="J12" s="15">
        <v>3474</v>
      </c>
      <c r="K12" s="15">
        <v>4157</v>
      </c>
      <c r="L12" s="15">
        <v>6502</v>
      </c>
      <c r="M12" s="15">
        <v>5452</v>
      </c>
      <c r="N12" s="2"/>
      <c r="O12" s="8">
        <f>SUM(B12:N12)</f>
        <v>54583</v>
      </c>
    </row>
    <row r="13" spans="1:15" ht="16.5" thickBot="1">
      <c r="A13" s="6" t="s">
        <v>7</v>
      </c>
      <c r="B13" s="20">
        <v>2401</v>
      </c>
      <c r="C13" s="20">
        <v>929</v>
      </c>
      <c r="D13" s="20">
        <v>788</v>
      </c>
      <c r="E13" s="20">
        <v>1192</v>
      </c>
      <c r="F13" s="20">
        <v>625</v>
      </c>
      <c r="G13" s="20">
        <v>1094</v>
      </c>
      <c r="H13" s="20">
        <v>2260</v>
      </c>
      <c r="I13" s="20">
        <v>3664</v>
      </c>
      <c r="J13" s="20">
        <v>3660</v>
      </c>
      <c r="K13" s="15">
        <v>3039</v>
      </c>
      <c r="L13" s="15">
        <v>2708</v>
      </c>
      <c r="M13" s="15">
        <v>3241</v>
      </c>
      <c r="N13" s="2"/>
      <c r="O13" s="8">
        <f>SUM(B13:N13)</f>
        <v>25601</v>
      </c>
    </row>
    <row r="14" spans="1:16" ht="32.25" thickBot="1">
      <c r="A14" s="21" t="s">
        <v>8</v>
      </c>
      <c r="B14" s="13">
        <f aca="true" t="shared" si="1" ref="B14:K14">(B13/B9)</f>
        <v>0.30434782608695654</v>
      </c>
      <c r="C14" s="13">
        <f t="shared" si="1"/>
        <v>0.15637098131627672</v>
      </c>
      <c r="D14" s="13">
        <f t="shared" si="1"/>
        <v>0.1574111066719936</v>
      </c>
      <c r="E14" s="13">
        <f t="shared" si="1"/>
        <v>0.23047177107501934</v>
      </c>
      <c r="F14" s="13">
        <f t="shared" si="1"/>
        <v>0.1442085832948777</v>
      </c>
      <c r="G14" s="13">
        <f t="shared" si="1"/>
        <v>0.18145629457621495</v>
      </c>
      <c r="H14" s="13">
        <f t="shared" si="1"/>
        <v>0.3449854983971913</v>
      </c>
      <c r="I14" s="13">
        <f t="shared" si="1"/>
        <v>0.5212690283112819</v>
      </c>
      <c r="J14" s="13">
        <f t="shared" si="1"/>
        <v>0.5130361648444071</v>
      </c>
      <c r="K14" s="13">
        <f t="shared" si="1"/>
        <v>0.42231795441912173</v>
      </c>
      <c r="L14" s="13">
        <f>(L13/L9)</f>
        <v>0.29402823018458196</v>
      </c>
      <c r="M14" s="13">
        <f>(M13/M9)</f>
        <v>0.372828712757391</v>
      </c>
      <c r="O14" s="14">
        <f>SUM(B14:M14)/12</f>
        <v>0.30356101266127616</v>
      </c>
      <c r="P14" t="s">
        <v>3</v>
      </c>
    </row>
    <row r="15" spans="1:15" ht="15.75">
      <c r="A15" s="6"/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O15" s="5"/>
    </row>
    <row r="16" spans="1:15" ht="16.5" thickBot="1">
      <c r="A16" s="6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O16" s="5"/>
    </row>
    <row r="17" spans="1:15" ht="32.25" thickBot="1">
      <c r="A17" s="21" t="s">
        <v>10</v>
      </c>
      <c r="B17" s="5">
        <v>429</v>
      </c>
      <c r="C17" s="5">
        <v>180</v>
      </c>
      <c r="D17" s="5">
        <v>222</v>
      </c>
      <c r="E17" s="5">
        <v>218</v>
      </c>
      <c r="F17" s="5">
        <v>157</v>
      </c>
      <c r="G17" s="5">
        <v>190</v>
      </c>
      <c r="H17" s="5">
        <v>291</v>
      </c>
      <c r="I17" s="5">
        <v>598</v>
      </c>
      <c r="J17" s="5">
        <v>1833</v>
      </c>
      <c r="K17" s="5">
        <v>1241</v>
      </c>
      <c r="L17" s="5">
        <v>1316</v>
      </c>
      <c r="M17" s="5">
        <v>1364</v>
      </c>
      <c r="O17" s="8">
        <f>SUM(B17:N17)</f>
        <v>8039</v>
      </c>
    </row>
    <row r="18" spans="1:15" ht="32.25" thickBot="1">
      <c r="A18" s="22" t="s">
        <v>11</v>
      </c>
      <c r="B18" s="19">
        <f aca="true" t="shared" si="2" ref="B18:H18">(B13-B17)</f>
        <v>1972</v>
      </c>
      <c r="C18" s="19">
        <f t="shared" si="2"/>
        <v>749</v>
      </c>
      <c r="D18" s="19">
        <f t="shared" si="2"/>
        <v>566</v>
      </c>
      <c r="E18" s="19">
        <f t="shared" si="2"/>
        <v>974</v>
      </c>
      <c r="F18" s="19">
        <f t="shared" si="2"/>
        <v>468</v>
      </c>
      <c r="G18" s="19">
        <f t="shared" si="2"/>
        <v>904</v>
      </c>
      <c r="H18" s="19">
        <f t="shared" si="2"/>
        <v>1969</v>
      </c>
      <c r="I18" s="19">
        <f>(I13-I17)</f>
        <v>3066</v>
      </c>
      <c r="J18" s="19">
        <f>(J13-J17)</f>
        <v>1827</v>
      </c>
      <c r="K18" s="19">
        <f>(K13-K17)</f>
        <v>1798</v>
      </c>
      <c r="L18" s="19">
        <f>(L13-L17)</f>
        <v>1392</v>
      </c>
      <c r="M18" s="19">
        <v>1877</v>
      </c>
      <c r="N18" s="2"/>
      <c r="O18" s="8">
        <f>SUM(B18:N18)</f>
        <v>17562</v>
      </c>
    </row>
    <row r="19" spans="1:15" ht="16.5" thickBot="1">
      <c r="A19" s="7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O19" s="5"/>
    </row>
    <row r="20" spans="1:17" ht="32.25" thickBot="1">
      <c r="A20" s="22" t="s">
        <v>12</v>
      </c>
      <c r="B20" s="13">
        <f aca="true" t="shared" si="3" ref="B20:J20">(B17/B9)</f>
        <v>0.054379515781467866</v>
      </c>
      <c r="C20" s="13">
        <f t="shared" si="3"/>
        <v>0.0302979296414745</v>
      </c>
      <c r="D20" s="13">
        <f t="shared" si="3"/>
        <v>0.04434678385936876</v>
      </c>
      <c r="E20" s="13">
        <f t="shared" si="3"/>
        <v>0.04215003866976025</v>
      </c>
      <c r="F20" s="13">
        <f t="shared" si="3"/>
        <v>0.03622519612367328</v>
      </c>
      <c r="G20" s="13">
        <f t="shared" si="3"/>
        <v>0.03151434732128048</v>
      </c>
      <c r="H20" s="13">
        <f t="shared" si="3"/>
        <v>0.04442069912990383</v>
      </c>
      <c r="I20" s="13">
        <f t="shared" si="3"/>
        <v>0.08507611324512733</v>
      </c>
      <c r="J20" s="13">
        <f t="shared" si="3"/>
        <v>0.2569386038687973</v>
      </c>
      <c r="K20" s="13">
        <f>(K17/K9)</f>
        <v>0.17245692051139522</v>
      </c>
      <c r="L20" s="13">
        <f>(L17/L9)</f>
        <v>0.14288816503800217</v>
      </c>
      <c r="M20" s="13">
        <f>(M17/M9)</f>
        <v>0.1569078568963534</v>
      </c>
      <c r="N20" s="2"/>
      <c r="O20" s="14">
        <f>SUM(B20:M20)/12</f>
        <v>0.09146684750721702</v>
      </c>
      <c r="P20" s="17" t="s">
        <v>3</v>
      </c>
      <c r="Q20" s="17"/>
    </row>
    <row r="21" spans="1:17" s="10" customFormat="1" ht="32.25" thickBot="1">
      <c r="A21" s="22" t="s">
        <v>13</v>
      </c>
      <c r="B21" s="13">
        <f aca="true" t="shared" si="4" ref="B21:J21">(B18/B9)</f>
        <v>0.24996831030548866</v>
      </c>
      <c r="C21" s="13">
        <f t="shared" si="4"/>
        <v>0.12607305167480223</v>
      </c>
      <c r="D21" s="13">
        <f t="shared" si="4"/>
        <v>0.11306432281262485</v>
      </c>
      <c r="E21" s="13">
        <f t="shared" si="4"/>
        <v>0.1883217324052591</v>
      </c>
      <c r="F21" s="13">
        <f t="shared" si="4"/>
        <v>0.10798338717120443</v>
      </c>
      <c r="G21" s="13">
        <f t="shared" si="4"/>
        <v>0.14994194725493448</v>
      </c>
      <c r="H21" s="13">
        <f t="shared" si="4"/>
        <v>0.30056479926728746</v>
      </c>
      <c r="I21" s="12">
        <f t="shared" si="4"/>
        <v>0.4361929150661545</v>
      </c>
      <c r="J21" s="12">
        <f t="shared" si="4"/>
        <v>0.25609756097560976</v>
      </c>
      <c r="K21" s="12">
        <f>(K18/K9)</f>
        <v>0.24986103390772652</v>
      </c>
      <c r="L21" s="12">
        <f>(L18/L9)</f>
        <v>0.1511400651465798</v>
      </c>
      <c r="M21" s="12">
        <f>(M18/M9)</f>
        <v>0.21592085586103762</v>
      </c>
      <c r="N21"/>
      <c r="O21" s="14">
        <f>SUM(B21:M21)/12</f>
        <v>0.21209416515405913</v>
      </c>
      <c r="P21" s="17" t="s">
        <v>3</v>
      </c>
      <c r="Q21" s="17"/>
    </row>
    <row r="22" ht="13.5" thickBot="1"/>
    <row r="23" spans="1:16" ht="16.5" thickBot="1">
      <c r="A23" s="7" t="s">
        <v>2</v>
      </c>
      <c r="B23" s="16">
        <v>2.38</v>
      </c>
      <c r="C23" s="16">
        <v>2.38</v>
      </c>
      <c r="D23" s="16">
        <v>2.52</v>
      </c>
      <c r="E23" s="16">
        <v>3.14</v>
      </c>
      <c r="F23" s="16">
        <v>3.06</v>
      </c>
      <c r="G23" s="16">
        <v>2.37</v>
      </c>
      <c r="H23" s="16">
        <v>3.09</v>
      </c>
      <c r="I23" s="16">
        <v>3.56</v>
      </c>
      <c r="J23" s="16">
        <v>4.36</v>
      </c>
      <c r="K23" s="16">
        <v>4.16</v>
      </c>
      <c r="L23" s="16">
        <v>3.16</v>
      </c>
      <c r="M23" s="16">
        <v>3.17</v>
      </c>
      <c r="O23" s="18">
        <f>SUM(B23:M23)/12</f>
        <v>3.1125000000000003</v>
      </c>
      <c r="P23" t="s">
        <v>1</v>
      </c>
    </row>
    <row r="26" spans="1:13" ht="15.75">
      <c r="A26" s="6" t="s">
        <v>16</v>
      </c>
      <c r="M26" s="5">
        <v>2105</v>
      </c>
    </row>
    <row r="27" spans="1:13" ht="15.75">
      <c r="A27" s="7" t="s">
        <v>17</v>
      </c>
      <c r="M27" s="5">
        <v>396</v>
      </c>
    </row>
    <row r="28" spans="1:13" ht="15.75">
      <c r="A28" s="7" t="s">
        <v>18</v>
      </c>
      <c r="M28" s="5">
        <v>85</v>
      </c>
    </row>
    <row r="29" spans="1:13" ht="15.75">
      <c r="A29" s="7" t="s">
        <v>19</v>
      </c>
      <c r="M29" s="5">
        <v>80</v>
      </c>
    </row>
    <row r="30" spans="1:13" ht="15.75">
      <c r="A30" s="7" t="s">
        <v>20</v>
      </c>
      <c r="M30" s="5">
        <v>47</v>
      </c>
    </row>
    <row r="31" spans="1:13" ht="15.75">
      <c r="A31" s="7" t="s">
        <v>21</v>
      </c>
      <c r="M31" s="5">
        <v>4</v>
      </c>
    </row>
    <row r="33" spans="1:13" ht="15.75">
      <c r="A33" s="7" t="s">
        <v>22</v>
      </c>
      <c r="L33" s="26"/>
      <c r="M33" s="5">
        <v>44</v>
      </c>
    </row>
    <row r="34" spans="1:13" ht="15.75">
      <c r="A34" s="7" t="s">
        <v>23</v>
      </c>
      <c r="L34" s="26"/>
      <c r="M34" s="5">
        <v>12</v>
      </c>
    </row>
    <row r="35" spans="1:13" ht="15.75">
      <c r="A35" s="7" t="s">
        <v>24</v>
      </c>
      <c r="L35" s="26"/>
      <c r="M35" s="5">
        <v>8</v>
      </c>
    </row>
    <row r="36" spans="1:13" ht="15.75">
      <c r="A36" s="7" t="s">
        <v>25</v>
      </c>
      <c r="L36" s="26"/>
      <c r="M36" s="5">
        <v>6</v>
      </c>
    </row>
    <row r="37" spans="1:13" ht="15.75">
      <c r="A37" s="7" t="s">
        <v>26</v>
      </c>
      <c r="L37" s="26"/>
      <c r="M37" s="5">
        <v>12</v>
      </c>
    </row>
  </sheetData>
  <sheetProtection/>
  <mergeCells count="1">
    <mergeCell ref="B6:M6"/>
  </mergeCells>
  <printOptions horizontalCentered="1"/>
  <pageMargins left="0.5" right="0.5" top="0.5" bottom="0.5" header="0.5" footer="0.5"/>
  <pageSetup fitToHeight="1" fitToWidth="1" horizontalDpi="300" verticalDpi="300" orientation="landscape" scale="61" r:id="rId2"/>
  <ignoredErrors>
    <ignoredError sqref="B11:H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Alexis Alexander</cp:lastModifiedBy>
  <cp:lastPrinted>2012-10-03T04:04:12Z</cp:lastPrinted>
  <dcterms:created xsi:type="dcterms:W3CDTF">2005-01-16T05:29:17Z</dcterms:created>
  <dcterms:modified xsi:type="dcterms:W3CDTF">2017-04-20T15:02:17Z</dcterms:modified>
  <cp:category/>
  <cp:version/>
  <cp:contentType/>
  <cp:contentStatus/>
</cp:coreProperties>
</file>